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ounts Payable\Travel\Travel Reimbursement Worksheets\"/>
    </mc:Choice>
  </mc:AlternateContent>
  <xr:revisionPtr revIDLastSave="0" documentId="13_ncr:1_{670BD2FF-4D75-4509-9320-6D785428DDD4}" xr6:coauthVersionLast="47" xr6:coauthVersionMax="47" xr10:uidLastSave="{00000000-0000-0000-0000-000000000000}"/>
  <workbookProtection workbookAlgorithmName="SHA-512" workbookHashValue="iT0ZzUzhKCa7wIuMqF0SxaARwOPa3xAIRPYFWdL1uW25ci1PNJ/MCiI01zJnSUJyv1Z3E64ZD+oWWINGZK1q0Q==" workbookSaltValue="PeS1UZ3GSr3bFdnukhVmOQ==" workbookSpinCount="100000" lockStructure="1"/>
  <bookViews>
    <workbookView xWindow="-120" yWindow="-120" windowWidth="29040" windowHeight="15720" xr2:uid="{00000000-000D-0000-FFFF-FFFF00000000}"/>
  </bookViews>
  <sheets>
    <sheet name="Mileage Log" sheetId="2" r:id="rId1"/>
  </sheets>
  <definedNames>
    <definedName name="_xlnm.Print_Area" localSheetId="0">'Mileage Log'!$A$1:$G$41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2" l="1"/>
  <c r="O24" i="2"/>
  <c r="O22" i="2"/>
  <c r="G37" i="2"/>
  <c r="F14" i="2" l="1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13" i="2"/>
  <c r="G13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O19" i="2" l="1"/>
  <c r="O20" i="2"/>
  <c r="O21" i="2"/>
  <c r="O18" i="2"/>
  <c r="G41" i="2" l="1"/>
  <c r="F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Yanez, Ana G</author>
    <author>Herrera, Esmeralda</author>
    <author>tc={6A65736F-4D46-40FC-980D-0209A88C202B}</author>
  </authors>
  <commentList>
    <comment ref="J13" authorId="0" shapeId="0" xr:uid="{74305332-03DA-4DDF-88D8-4BB60C6DBE75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2020 Rate</t>
        </r>
      </text>
    </comment>
    <comment ref="K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2022 Rate</t>
        </r>
      </text>
    </comment>
    <comment ref="O13" authorId="1" shapeId="0" xr:uid="{B436927D-BEE9-4995-93A4-E999EB186107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July 2022 Rate</t>
        </r>
      </text>
    </comment>
    <comment ref="J14" authorId="0" shapeId="0" xr:uid="{461FBC35-1483-421A-912C-003DCD4FC136}">
      <text>
        <r>
          <rPr>
            <b/>
            <sz val="9"/>
            <color indexed="81"/>
            <rFont val="Tahoma"/>
            <family val="2"/>
          </rPr>
          <t>Yanez, Ana G:</t>
        </r>
        <r>
          <rPr>
            <sz val="9"/>
            <color indexed="81"/>
            <rFont val="Tahoma"/>
            <family val="2"/>
          </rPr>
          <t xml:space="preserve">
January 2021 Rate</t>
        </r>
      </text>
    </comment>
    <comment ref="K18" authorId="1" shapeId="0" xr:uid="{9C5CF076-D00A-4DF8-A016-E5FA95395E22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2020 rate
</t>
        </r>
      </text>
    </comment>
    <comment ref="K19" authorId="1" shapeId="0" xr:uid="{028ED4BA-AFDC-4CB2-B8BD-C2987A3AD4FE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2021 rate</t>
        </r>
      </text>
    </comment>
    <comment ref="K20" authorId="1" shapeId="0" xr:uid="{8822743A-E08A-4F4C-B617-39EA2CB80C34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2022 rate</t>
        </r>
      </text>
    </comment>
    <comment ref="K21" authorId="1" shapeId="0" xr:uid="{C8C831EB-EA98-48A4-9413-EE9667B46F49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July 2022 rate</t>
        </r>
      </text>
    </comment>
    <comment ref="K22" authorId="1" shapeId="0" xr:uid="{49FB885E-5B17-4D0D-A3EC-8450D7EF2E31}">
      <text>
        <r>
          <rPr>
            <b/>
            <sz val="9"/>
            <color indexed="81"/>
            <rFont val="Tahoma"/>
            <family val="2"/>
          </rPr>
          <t>Herrera, Esmeralda:</t>
        </r>
        <r>
          <rPr>
            <sz val="9"/>
            <color indexed="81"/>
            <rFont val="Tahoma"/>
            <family val="2"/>
          </rPr>
          <t xml:space="preserve">
January 2023 Rate</t>
        </r>
      </text>
    </comment>
    <comment ref="K23" authorId="2" shapeId="0" xr:uid="{6A65736F-4D46-40FC-980D-0209A88C202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January 2024 Rate
</t>
      </text>
    </comment>
  </commentList>
</comments>
</file>

<file path=xl/sharedStrings.xml><?xml version="1.0" encoding="utf-8"?>
<sst xmlns="http://schemas.openxmlformats.org/spreadsheetml/2006/main" count="35" uniqueCount="34">
  <si>
    <t>Date</t>
  </si>
  <si>
    <t>Destination</t>
  </si>
  <si>
    <t>Mileage</t>
  </si>
  <si>
    <t>Supervisor:</t>
  </si>
  <si>
    <t>Date:</t>
  </si>
  <si>
    <t>Total Mileage to be Reimbursed</t>
  </si>
  <si>
    <t>Total Mileage Reimbursement Amount</t>
  </si>
  <si>
    <t>Employee:</t>
  </si>
  <si>
    <t>Mileage Reimbursement Log</t>
  </si>
  <si>
    <t>Ending             Odometer Reading</t>
  </si>
  <si>
    <t>Purpose/ Reason for travel</t>
  </si>
  <si>
    <t>The University of Texas at El Paso</t>
  </si>
  <si>
    <t>During the course of my duties with the University of Texas at El Paso, I incurred the mileage indicated below.</t>
  </si>
  <si>
    <t>Beginning   Odometer Reading</t>
  </si>
  <si>
    <t>(Employee signature)</t>
  </si>
  <si>
    <t>(Supervisor Signature)</t>
  </si>
  <si>
    <t>Amount</t>
  </si>
  <si>
    <t xml:space="preserve"> </t>
  </si>
  <si>
    <t>Year</t>
  </si>
  <si>
    <t>Rate</t>
  </si>
  <si>
    <t>Effective:</t>
  </si>
  <si>
    <t>J18</t>
  </si>
  <si>
    <t>J19</t>
  </si>
  <si>
    <t>J20</t>
  </si>
  <si>
    <t>J21</t>
  </si>
  <si>
    <t>J22</t>
  </si>
  <si>
    <t>J23</t>
  </si>
  <si>
    <t>Jan 1, 2024</t>
  </si>
  <si>
    <t>J24</t>
  </si>
  <si>
    <t>Jan 1, 2025</t>
  </si>
  <si>
    <t>J25</t>
  </si>
  <si>
    <t>J26</t>
  </si>
  <si>
    <t>1/12027</t>
  </si>
  <si>
    <t>Jan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</si>
</sst>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0_);[Red]\(&quot;$&quot;#,##0.000\)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u/>
      <sz val="11"/>
      <name val="Arial"/>
      <family val="2"/>
    </font>
    <font>
      <u/>
      <sz val="11"/>
      <name val="Arial"/>
      <family val="2"/>
    </font>
    <font>
      <sz val="22"/>
      <name val="Times New Roman"/>
      <family val="1"/>
    </font>
    <font>
      <sz val="16"/>
      <name val="Cooper Black"/>
      <family val="1"/>
    </font>
    <font>
      <sz val="10"/>
      <name val="Arial"/>
      <family val="2"/>
    </font>
    <font>
      <sz val="10"/>
      <color theme="1"/>
      <name val="Arial"/>
      <family val="2"/>
    </font>
    <font>
      <u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41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44" fontId="2" fillId="2" borderId="2" xfId="2" applyFont="1" applyFill="1" applyBorder="1" applyAlignment="1" applyProtection="1">
      <alignment wrapText="1"/>
    </xf>
    <xf numFmtId="164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wrapText="1"/>
      <protection locked="0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1" fontId="0" fillId="0" borderId="1" xfId="0" applyNumberFormat="1" applyBorder="1" applyAlignment="1" applyProtection="1">
      <alignment horizontal="center" wrapText="1"/>
      <protection locked="0"/>
    </xf>
    <xf numFmtId="38" fontId="0" fillId="0" borderId="0" xfId="0" applyNumberFormat="1" applyAlignment="1" applyProtection="1">
      <alignment horizontal="center" wrapText="1"/>
      <protection locked="0"/>
    </xf>
    <xf numFmtId="164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2" fillId="2" borderId="0" xfId="0" applyNumberFormat="1" applyFont="1" applyFill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0" fontId="6" fillId="0" borderId="0" xfId="0" applyFont="1"/>
    <xf numFmtId="43" fontId="2" fillId="0" borderId="1" xfId="1" applyFont="1" applyFill="1" applyBorder="1" applyProtection="1"/>
    <xf numFmtId="41" fontId="2" fillId="0" borderId="3" xfId="1" applyNumberFormat="1" applyFont="1" applyFill="1" applyBorder="1" applyAlignment="1" applyProtection="1">
      <alignment wrapText="1"/>
    </xf>
    <xf numFmtId="49" fontId="0" fillId="0" borderId="0" xfId="0" applyNumberFormat="1" applyAlignment="1">
      <alignment horizontal="center" wrapText="1"/>
    </xf>
    <xf numFmtId="165" fontId="0" fillId="0" borderId="0" xfId="2" applyNumberFormat="1" applyFont="1" applyAlignment="1" applyProtection="1">
      <alignment horizontal="center" wrapText="1"/>
    </xf>
    <xf numFmtId="49" fontId="9" fillId="0" borderId="0" xfId="0" applyNumberFormat="1" applyFont="1" applyAlignment="1" applyProtection="1">
      <alignment horizontal="center" wrapText="1"/>
      <protection locked="0"/>
    </xf>
    <xf numFmtId="165" fontId="0" fillId="0" borderId="0" xfId="2" applyNumberFormat="1" applyFont="1" applyAlignment="1" applyProtection="1">
      <alignment horizontal="center" wrapText="1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49" fontId="9" fillId="0" borderId="0" xfId="0" applyNumberFormat="1" applyFont="1" applyAlignment="1" applyProtection="1">
      <alignment wrapText="1"/>
      <protection locked="0"/>
    </xf>
    <xf numFmtId="164" fontId="9" fillId="0" borderId="1" xfId="0" applyNumberFormat="1" applyFont="1" applyBorder="1" applyAlignment="1" applyProtection="1">
      <alignment horizontal="center" wrapText="1"/>
      <protection locked="0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0" fillId="0" borderId="3" xfId="0" applyNumberFormat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center" wrapText="1"/>
      <protection locked="0"/>
    </xf>
    <xf numFmtId="49" fontId="3" fillId="0" borderId="4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Alignment="1">
      <alignment horizontal="center" wrapText="1"/>
    </xf>
    <xf numFmtId="49" fontId="0" fillId="0" borderId="0" xfId="0" applyNumberFormat="1" applyAlignment="1" applyProtection="1">
      <alignment horizontal="left" wrapText="1"/>
      <protection locked="0"/>
    </xf>
    <xf numFmtId="14" fontId="9" fillId="0" borderId="0" xfId="0" applyNumberFormat="1" applyFont="1" applyProtection="1"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14" fontId="9" fillId="0" borderId="0" xfId="0" applyNumberFormat="1" applyFont="1" applyAlignment="1" applyProtection="1">
      <alignment horizontal="right"/>
      <protection locked="0"/>
    </xf>
    <xf numFmtId="49" fontId="7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292100</xdr:colOff>
      <xdr:row>3</xdr:row>
      <xdr:rowOff>114300</xdr:rowOff>
    </xdr:to>
    <xdr:pic>
      <xdr:nvPicPr>
        <xdr:cNvPr id="1115" name="Picture 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952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2438400</xdr:colOff>
      <xdr:row>0</xdr:row>
      <xdr:rowOff>76200</xdr:rowOff>
    </xdr:from>
    <xdr:to>
      <xdr:col>6</xdr:col>
      <xdr:colOff>25400</xdr:colOff>
      <xdr:row>4</xdr:row>
      <xdr:rowOff>83542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76200"/>
          <a:ext cx="1200150" cy="93761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47625</xdr:rowOff>
    </xdr:from>
    <xdr:to>
      <xdr:col>1</xdr:col>
      <xdr:colOff>292100</xdr:colOff>
      <xdr:row>3</xdr:row>
      <xdr:rowOff>114300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1B27347-3E20-430D-A512-02CE6AD5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1000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2438400</xdr:colOff>
      <xdr:row>0</xdr:row>
      <xdr:rowOff>76200</xdr:rowOff>
    </xdr:from>
    <xdr:to>
      <xdr:col>6</xdr:col>
      <xdr:colOff>25400</xdr:colOff>
      <xdr:row>4</xdr:row>
      <xdr:rowOff>83542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7EFB2B-736B-4094-AB93-880C021D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4300" y="76200"/>
          <a:ext cx="1200150" cy="93761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47625</xdr:rowOff>
    </xdr:from>
    <xdr:to>
      <xdr:col>1</xdr:col>
      <xdr:colOff>292100</xdr:colOff>
      <xdr:row>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3D41AA6-3152-4C52-927A-28FE14B72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625"/>
          <a:ext cx="10001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guirre, Ana Gabriela" id="{D83E6862-C365-4707-A3B1-E324ACC517C1}" userId="S::agyanez@utep.edu::e6e540d4-0da8-4acf-99dd-21d0fc6ef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23" dT="2023-12-18T19:58:19.33" personId="{D83E6862-C365-4707-A3B1-E324ACC517C1}" id="{6A65736F-4D46-40FC-980D-0209A88C202B}">
    <text xml:space="preserve">January 2024 Rate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3"/>
  <sheetViews>
    <sheetView showGridLines="0" tabSelected="1" view="pageLayout" topLeftCell="A8" zoomScaleNormal="100" workbookViewId="0">
      <selection activeCell="E22" sqref="E22"/>
    </sheetView>
  </sheetViews>
  <sheetFormatPr defaultColWidth="9.140625" defaultRowHeight="12.75" x14ac:dyDescent="0.2"/>
  <cols>
    <col min="1" max="1" width="12.7109375" style="5" bestFit="1" customWidth="1"/>
    <col min="2" max="2" width="24.42578125" style="8" customWidth="1"/>
    <col min="3" max="4" width="19.140625" style="8" customWidth="1"/>
    <col min="5" max="5" width="40.85546875" style="8" customWidth="1"/>
    <col min="6" max="6" width="10.5703125" style="6" customWidth="1"/>
    <col min="7" max="7" width="9.85546875" style="7" bestFit="1" customWidth="1"/>
    <col min="8" max="8" width="1.5703125" style="35" hidden="1" customWidth="1"/>
    <col min="9" max="9" width="12.5703125" style="35" hidden="1" customWidth="1"/>
    <col min="10" max="11" width="10.140625" style="35" hidden="1" customWidth="1"/>
    <col min="12" max="12" width="3.5703125" style="35" hidden="1" customWidth="1"/>
    <col min="13" max="13" width="1.5703125" style="32" hidden="1" customWidth="1"/>
    <col min="14" max="16" width="9.140625" style="32" hidden="1" customWidth="1"/>
    <col min="17" max="17" width="9.140625" style="32" customWidth="1"/>
    <col min="18" max="25" width="9.140625" style="32"/>
    <col min="26" max="27" width="9.140625" style="35"/>
    <col min="28" max="16384" width="9.140625" style="7"/>
  </cols>
  <sheetData>
    <row r="1" spans="1:27" customFormat="1" x14ac:dyDescent="0.2">
      <c r="A1" s="21"/>
      <c r="B1" s="18"/>
      <c r="C1" s="18"/>
      <c r="D1" s="18"/>
      <c r="E1" s="18"/>
      <c r="F1" s="2"/>
      <c r="H1" s="34"/>
      <c r="I1" s="34"/>
      <c r="J1" s="34"/>
      <c r="K1" s="34"/>
      <c r="L1" s="34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4"/>
      <c r="AA1" s="34"/>
    </row>
    <row r="2" spans="1:27" customFormat="1" x14ac:dyDescent="0.2">
      <c r="A2" s="21"/>
      <c r="B2" s="18"/>
      <c r="C2" s="18"/>
      <c r="D2" s="18"/>
      <c r="E2" s="18"/>
      <c r="F2" s="2"/>
      <c r="H2" s="34"/>
      <c r="I2" s="34"/>
      <c r="J2" s="34"/>
      <c r="K2" s="34"/>
      <c r="L2" s="34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4"/>
      <c r="AA2" s="34"/>
    </row>
    <row r="3" spans="1:27" customFormat="1" ht="27.75" customHeight="1" x14ac:dyDescent="0.4">
      <c r="A3" s="21"/>
      <c r="B3" s="53" t="s">
        <v>11</v>
      </c>
      <c r="C3" s="53"/>
      <c r="D3" s="53"/>
      <c r="E3" s="53"/>
      <c r="F3" s="2"/>
      <c r="H3" s="34"/>
      <c r="I3" s="34"/>
      <c r="J3" s="34"/>
      <c r="K3" s="34"/>
      <c r="L3" s="34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4"/>
      <c r="AA3" s="34"/>
    </row>
    <row r="4" spans="1:27" customFormat="1" ht="20.25" customHeight="1" x14ac:dyDescent="0.3">
      <c r="A4" s="54" t="s">
        <v>8</v>
      </c>
      <c r="B4" s="54"/>
      <c r="C4" s="54"/>
      <c r="D4" s="54"/>
      <c r="E4" s="54"/>
      <c r="F4" s="54"/>
      <c r="H4" s="34"/>
      <c r="I4" s="34"/>
      <c r="J4" s="34"/>
      <c r="K4" s="34"/>
      <c r="L4" s="34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4"/>
      <c r="AA4" s="34"/>
    </row>
    <row r="5" spans="1:27" customFormat="1" ht="9" customHeight="1" x14ac:dyDescent="0.2">
      <c r="A5" s="21"/>
      <c r="B5" s="18"/>
      <c r="C5" s="18"/>
      <c r="D5" s="18"/>
      <c r="E5" s="18"/>
      <c r="F5" s="2"/>
      <c r="H5" s="34"/>
      <c r="I5" s="34"/>
      <c r="J5" s="34"/>
      <c r="K5" s="34"/>
      <c r="L5" s="34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4"/>
      <c r="AA5" s="34"/>
    </row>
    <row r="6" spans="1:27" s="23" customFormat="1" ht="12" customHeight="1" x14ac:dyDescent="0.2">
      <c r="A6" s="46" t="s">
        <v>12</v>
      </c>
      <c r="B6" s="46"/>
      <c r="C6" s="46"/>
      <c r="D6" s="46"/>
      <c r="E6" s="46"/>
      <c r="F6" s="46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7" ht="21.75" customHeight="1" x14ac:dyDescent="0.2">
      <c r="A7" s="20" t="s">
        <v>4</v>
      </c>
      <c r="B7" s="43"/>
      <c r="C7" s="43"/>
      <c r="D7" s="9"/>
      <c r="E7" s="47"/>
      <c r="F7" s="47"/>
    </row>
    <row r="8" spans="1:27" ht="17.25" customHeight="1" x14ac:dyDescent="0.2">
      <c r="A8" s="20" t="s">
        <v>7</v>
      </c>
      <c r="B8" s="43"/>
      <c r="C8" s="43"/>
      <c r="D8" s="22" t="s">
        <v>3</v>
      </c>
      <c r="E8" s="43"/>
      <c r="F8" s="43"/>
    </row>
    <row r="9" spans="1:27" ht="17.25" customHeight="1" x14ac:dyDescent="0.2">
      <c r="A9" s="21"/>
      <c r="B9" s="44"/>
      <c r="C9" s="44"/>
      <c r="E9" s="45"/>
      <c r="F9" s="45"/>
    </row>
    <row r="10" spans="1:27" x14ac:dyDescent="0.2">
      <c r="B10" s="41" t="s">
        <v>14</v>
      </c>
      <c r="C10" s="41"/>
      <c r="E10" s="42" t="s">
        <v>15</v>
      </c>
      <c r="F10" s="42"/>
    </row>
    <row r="11" spans="1:27" ht="21" customHeight="1" thickBot="1" x14ac:dyDescent="0.25"/>
    <row r="12" spans="1:27" s="10" customFormat="1" ht="27" thickTop="1" thickBot="1" x14ac:dyDescent="0.25">
      <c r="A12" s="14" t="s">
        <v>0</v>
      </c>
      <c r="B12" s="15" t="s">
        <v>1</v>
      </c>
      <c r="C12" s="15" t="s">
        <v>13</v>
      </c>
      <c r="D12" s="15" t="s">
        <v>9</v>
      </c>
      <c r="E12" s="15" t="s">
        <v>10</v>
      </c>
      <c r="F12" s="16" t="s">
        <v>2</v>
      </c>
      <c r="G12" s="16" t="s">
        <v>16</v>
      </c>
      <c r="H12" s="10" t="s">
        <v>17</v>
      </c>
      <c r="J12" s="38">
        <v>44196</v>
      </c>
      <c r="K12" s="38">
        <v>44561</v>
      </c>
      <c r="L12" s="39"/>
      <c r="M12" s="33" t="s">
        <v>17</v>
      </c>
      <c r="N12" s="33"/>
      <c r="O12" s="49">
        <v>44743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7" ht="14.25" thickTop="1" thickBot="1" x14ac:dyDescent="0.25">
      <c r="A13" s="50"/>
      <c r="B13" s="11"/>
      <c r="C13" s="12"/>
      <c r="D13" s="12"/>
      <c r="E13" s="11"/>
      <c r="F13" s="1">
        <f>+D13-C13</f>
        <v>0</v>
      </c>
      <c r="G13" s="24">
        <f>IF(A13="",0,IF(AND(A13&lt;$J$18,A13&gt;$J$17),"ERROR",IF(AND(A13&gt;=$J$18,A13&lt;$J$19),(F13*$K$18),IF(AND(A13&gt;=$J$19,A13&lt;$J$20),(F13*$K$19),IF(AND(A13&gt;=$J$20,A13&lt;$J$21),(F13*$K$20),IF(AND(A13&gt;=$J$21,A13&lt;$J$22),(F13*$K$21),IF(AND(A13&gt;=$J$22,A13&lt;$J$23),(F13*$K$22),IF(AND(A13&gt;=$J$23,A13&lt;$J$24),(F13*$K$23),IF(AND(A13&gt;=$J$24,A13&lt;$J$25),(F13*$K$24),IF(AND(A13&gt;=$J$25,A13&lt;$J$26),(F13*$K$25),"PENDING"))))))))))</f>
        <v>0</v>
      </c>
      <c r="J13" s="34">
        <v>0.57499999999999996</v>
      </c>
      <c r="K13" s="34">
        <v>0.58499999999999996</v>
      </c>
      <c r="O13" s="32">
        <v>0.625</v>
      </c>
    </row>
    <row r="14" spans="1:27" ht="14.25" thickTop="1" thickBot="1" x14ac:dyDescent="0.25">
      <c r="A14" s="50"/>
      <c r="B14" s="11"/>
      <c r="C14" s="12"/>
      <c r="D14" s="12"/>
      <c r="E14" s="11"/>
      <c r="F14" s="1">
        <f t="shared" ref="F14:F19" si="0">+D14-C14</f>
        <v>0</v>
      </c>
      <c r="G14" s="24">
        <f t="shared" ref="G14:G36" si="1">IF(A14="",0,IF(AND(A14&lt;$J$18,A14&gt;$J$17),"ERROR",IF(AND(A14&gt;=$J$18,A14&lt;$J$19),(F14*$K$18),IF(AND(A14&gt;=$J$19,A14&lt;$J$20),(F14*$K$19),IF(AND(A14&gt;=$J$20,A14&lt;$J$21),(F14*$K$20),IF(AND(A14&gt;=$J$21,A14&lt;$J$22),(F14*$K$21),IF(AND(A14&gt;=$J$22,A14&lt;$J$23),(F14*$K$22),IF(AND(A14&gt;=$J$23,A14&lt;$J$24),(F14*$K$23),IF(AND(A14&gt;=$J$24,A14&lt;$J$25),(F14*$K$24),IF(AND(A14&gt;=$J$25,A14&lt;$J$26),(F14*$K$25),"PENDING"))))))))))</f>
        <v>0</v>
      </c>
      <c r="J14" s="34">
        <v>0.56000000000000005</v>
      </c>
      <c r="K14" s="34"/>
    </row>
    <row r="15" spans="1:27" ht="14.25" thickTop="1" thickBot="1" x14ac:dyDescent="0.25">
      <c r="A15" s="50"/>
      <c r="B15" s="11"/>
      <c r="C15" s="12"/>
      <c r="D15" s="12"/>
      <c r="E15" s="11"/>
      <c r="F15" s="1">
        <f t="shared" si="0"/>
        <v>0</v>
      </c>
      <c r="G15" s="24">
        <f t="shared" si="1"/>
        <v>0</v>
      </c>
      <c r="J15" s="34"/>
    </row>
    <row r="16" spans="1:27" ht="14.25" thickTop="1" thickBot="1" x14ac:dyDescent="0.25">
      <c r="A16" s="50"/>
      <c r="B16" s="11"/>
      <c r="C16" s="12"/>
      <c r="D16" s="12"/>
      <c r="E16" s="11"/>
      <c r="F16" s="1">
        <f t="shared" si="0"/>
        <v>0</v>
      </c>
      <c r="G16" s="24">
        <f t="shared" si="1"/>
        <v>0</v>
      </c>
    </row>
    <row r="17" spans="1:15" ht="14.25" thickTop="1" thickBot="1" x14ac:dyDescent="0.25">
      <c r="A17" s="50"/>
      <c r="B17" s="11"/>
      <c r="C17" s="12"/>
      <c r="D17" s="12"/>
      <c r="E17" s="11"/>
      <c r="F17" s="1">
        <f t="shared" si="0"/>
        <v>0</v>
      </c>
      <c r="G17" s="24">
        <f t="shared" si="1"/>
        <v>0</v>
      </c>
      <c r="J17" s="48">
        <v>43466</v>
      </c>
    </row>
    <row r="18" spans="1:15" ht="14.25" thickTop="1" thickBot="1" x14ac:dyDescent="0.25">
      <c r="A18" s="50"/>
      <c r="B18" s="11"/>
      <c r="C18" s="12"/>
      <c r="D18" s="12"/>
      <c r="E18" s="11"/>
      <c r="F18" s="1">
        <f t="shared" si="0"/>
        <v>0</v>
      </c>
      <c r="G18" s="24">
        <f t="shared" si="1"/>
        <v>0</v>
      </c>
      <c r="I18" s="51" t="s">
        <v>21</v>
      </c>
      <c r="J18" s="48">
        <v>43831</v>
      </c>
      <c r="K18" s="35">
        <v>0.57499999999999996</v>
      </c>
      <c r="N18" s="32">
        <v>20</v>
      </c>
      <c r="O18" s="32">
        <f>K18*N18</f>
        <v>11.5</v>
      </c>
    </row>
    <row r="19" spans="1:15" ht="14.25" thickTop="1" thickBot="1" x14ac:dyDescent="0.25">
      <c r="A19" s="50"/>
      <c r="B19" s="11"/>
      <c r="C19" s="12"/>
      <c r="D19" s="12"/>
      <c r="E19" s="11"/>
      <c r="F19" s="1">
        <f t="shared" si="0"/>
        <v>0</v>
      </c>
      <c r="G19" s="24">
        <f t="shared" si="1"/>
        <v>0</v>
      </c>
      <c r="I19" s="51" t="s">
        <v>22</v>
      </c>
      <c r="J19" s="48">
        <v>44197</v>
      </c>
      <c r="K19" s="35">
        <v>0.56000000000000005</v>
      </c>
      <c r="N19" s="32">
        <v>20</v>
      </c>
      <c r="O19" s="32">
        <f t="shared" ref="O19:O21" si="2">K19*N19</f>
        <v>11.200000000000001</v>
      </c>
    </row>
    <row r="20" spans="1:15" ht="14.25" thickTop="1" thickBot="1" x14ac:dyDescent="0.25">
      <c r="A20" s="50"/>
      <c r="B20" s="11"/>
      <c r="C20" s="12"/>
      <c r="D20" s="12"/>
      <c r="E20" s="11"/>
      <c r="F20" s="1">
        <f>+D20-C20</f>
        <v>0</v>
      </c>
      <c r="G20" s="24">
        <f t="shared" si="1"/>
        <v>0</v>
      </c>
      <c r="I20" s="51" t="s">
        <v>23</v>
      </c>
      <c r="J20" s="48">
        <v>44562</v>
      </c>
      <c r="K20" s="35">
        <v>0.58499999999999996</v>
      </c>
      <c r="N20" s="32">
        <v>20</v>
      </c>
      <c r="O20" s="32">
        <f t="shared" si="2"/>
        <v>11.7</v>
      </c>
    </row>
    <row r="21" spans="1:15" ht="14.25" thickTop="1" thickBot="1" x14ac:dyDescent="0.25">
      <c r="A21" s="50"/>
      <c r="B21" s="11"/>
      <c r="C21" s="12"/>
      <c r="D21" s="12"/>
      <c r="E21" s="11"/>
      <c r="F21" s="1">
        <f t="shared" ref="F21:F36" si="3">+D21-C21</f>
        <v>0</v>
      </c>
      <c r="G21" s="24">
        <f t="shared" si="1"/>
        <v>0</v>
      </c>
      <c r="I21" s="51" t="s">
        <v>24</v>
      </c>
      <c r="J21" s="48">
        <v>44743</v>
      </c>
      <c r="K21" s="35">
        <v>0.625</v>
      </c>
      <c r="N21" s="32">
        <v>20</v>
      </c>
      <c r="O21" s="32">
        <f t="shared" si="2"/>
        <v>12.5</v>
      </c>
    </row>
    <row r="22" spans="1:15" ht="14.25" thickTop="1" thickBot="1" x14ac:dyDescent="0.25">
      <c r="A22" s="50"/>
      <c r="B22" s="11"/>
      <c r="C22" s="12"/>
      <c r="D22" s="12"/>
      <c r="E22" s="11"/>
      <c r="F22" s="1">
        <f t="shared" si="3"/>
        <v>0</v>
      </c>
      <c r="G22" s="24">
        <f t="shared" si="1"/>
        <v>0</v>
      </c>
      <c r="I22" s="51" t="s">
        <v>25</v>
      </c>
      <c r="J22" s="48">
        <v>44927</v>
      </c>
      <c r="K22" s="35">
        <v>0.65500000000000003</v>
      </c>
      <c r="N22" s="32">
        <v>20</v>
      </c>
      <c r="O22" s="32">
        <f>K22*N22</f>
        <v>13.100000000000001</v>
      </c>
    </row>
    <row r="23" spans="1:15" ht="14.25" thickTop="1" thickBot="1" x14ac:dyDescent="0.25">
      <c r="A23" s="50"/>
      <c r="B23" s="11"/>
      <c r="C23" s="12"/>
      <c r="D23" s="12"/>
      <c r="E23" s="11"/>
      <c r="F23" s="1">
        <f t="shared" si="3"/>
        <v>0</v>
      </c>
      <c r="G23" s="24">
        <f t="shared" si="1"/>
        <v>0</v>
      </c>
      <c r="I23" s="51" t="s">
        <v>26</v>
      </c>
      <c r="J23" s="48">
        <v>45292</v>
      </c>
      <c r="K23" s="35">
        <v>0.67</v>
      </c>
      <c r="N23" s="32">
        <v>20</v>
      </c>
      <c r="O23" s="32">
        <f t="shared" ref="O23:O24" si="4">K23*N23</f>
        <v>13.4</v>
      </c>
    </row>
    <row r="24" spans="1:15" ht="14.25" thickTop="1" thickBot="1" x14ac:dyDescent="0.25">
      <c r="A24" s="50"/>
      <c r="B24" s="11"/>
      <c r="C24" s="12"/>
      <c r="D24" s="12"/>
      <c r="E24" s="11"/>
      <c r="F24" s="1">
        <f t="shared" si="3"/>
        <v>0</v>
      </c>
      <c r="G24" s="24">
        <f t="shared" si="1"/>
        <v>0</v>
      </c>
      <c r="I24" s="51" t="s">
        <v>28</v>
      </c>
      <c r="J24" s="48">
        <v>45658</v>
      </c>
      <c r="K24" s="35">
        <v>0.7</v>
      </c>
      <c r="N24" s="32">
        <v>20</v>
      </c>
      <c r="O24" s="32">
        <f t="shared" si="4"/>
        <v>14</v>
      </c>
    </row>
    <row r="25" spans="1:15" ht="14.25" thickTop="1" thickBot="1" x14ac:dyDescent="0.25">
      <c r="A25" s="50"/>
      <c r="B25" s="11"/>
      <c r="C25" s="12"/>
      <c r="D25" s="12"/>
      <c r="E25" s="11"/>
      <c r="F25" s="1">
        <f t="shared" si="3"/>
        <v>0</v>
      </c>
      <c r="G25" s="24">
        <f t="shared" si="1"/>
        <v>0</v>
      </c>
      <c r="I25" s="51" t="s">
        <v>30</v>
      </c>
      <c r="J25" s="48">
        <v>46023</v>
      </c>
      <c r="K25" s="35">
        <v>0.72499999999999998</v>
      </c>
    </row>
    <row r="26" spans="1:15" ht="14.25" thickTop="1" thickBot="1" x14ac:dyDescent="0.25">
      <c r="A26" s="50"/>
      <c r="B26" s="11"/>
      <c r="C26" s="12"/>
      <c r="D26" s="12"/>
      <c r="E26" s="11"/>
      <c r="F26" s="1">
        <f t="shared" si="3"/>
        <v>0</v>
      </c>
      <c r="G26" s="24">
        <f t="shared" si="1"/>
        <v>0</v>
      </c>
      <c r="I26" s="51" t="s">
        <v>31</v>
      </c>
      <c r="J26" s="52" t="s">
        <v>32</v>
      </c>
    </row>
    <row r="27" spans="1:15" ht="14.25" thickTop="1" thickBot="1" x14ac:dyDescent="0.25">
      <c r="A27" s="50"/>
      <c r="B27" s="11"/>
      <c r="C27" s="12"/>
      <c r="D27" s="12"/>
      <c r="E27" s="11"/>
      <c r="F27" s="1">
        <f t="shared" si="3"/>
        <v>0</v>
      </c>
      <c r="G27" s="24">
        <f t="shared" si="1"/>
        <v>0</v>
      </c>
      <c r="J27" s="48"/>
    </row>
    <row r="28" spans="1:15" ht="14.25" thickTop="1" thickBot="1" x14ac:dyDescent="0.25">
      <c r="A28" s="50"/>
      <c r="B28" s="11"/>
      <c r="C28" s="12"/>
      <c r="D28" s="12"/>
      <c r="E28" s="11"/>
      <c r="F28" s="1">
        <f t="shared" si="3"/>
        <v>0</v>
      </c>
      <c r="G28" s="24">
        <f t="shared" si="1"/>
        <v>0</v>
      </c>
      <c r="J28" s="48"/>
    </row>
    <row r="29" spans="1:15" ht="14.25" thickTop="1" thickBot="1" x14ac:dyDescent="0.25">
      <c r="A29" s="50"/>
      <c r="B29" s="11"/>
      <c r="C29" s="12"/>
      <c r="D29" s="12"/>
      <c r="E29" s="11"/>
      <c r="F29" s="1">
        <f t="shared" si="3"/>
        <v>0</v>
      </c>
      <c r="G29" s="24">
        <f t="shared" si="1"/>
        <v>0</v>
      </c>
      <c r="J29" s="48"/>
    </row>
    <row r="30" spans="1:15" ht="14.25" thickTop="1" thickBot="1" x14ac:dyDescent="0.25">
      <c r="A30" s="50"/>
      <c r="B30" s="11"/>
      <c r="C30" s="12"/>
      <c r="D30" s="12"/>
      <c r="E30" s="11"/>
      <c r="F30" s="1">
        <f t="shared" si="3"/>
        <v>0</v>
      </c>
      <c r="G30" s="24">
        <f t="shared" si="1"/>
        <v>0</v>
      </c>
    </row>
    <row r="31" spans="1:15" ht="14.25" thickTop="1" thickBot="1" x14ac:dyDescent="0.25">
      <c r="A31" s="50"/>
      <c r="B31" s="11"/>
      <c r="C31" s="12"/>
      <c r="D31" s="12"/>
      <c r="E31" s="11"/>
      <c r="F31" s="1">
        <f t="shared" si="3"/>
        <v>0</v>
      </c>
      <c r="G31" s="24">
        <f t="shared" si="1"/>
        <v>0</v>
      </c>
    </row>
    <row r="32" spans="1:15" ht="14.25" thickTop="1" thickBot="1" x14ac:dyDescent="0.25">
      <c r="A32" s="50"/>
      <c r="B32" s="11"/>
      <c r="C32" s="12"/>
      <c r="D32" s="12"/>
      <c r="E32" s="11"/>
      <c r="F32" s="1">
        <f t="shared" si="3"/>
        <v>0</v>
      </c>
      <c r="G32" s="24">
        <f t="shared" si="1"/>
        <v>0</v>
      </c>
    </row>
    <row r="33" spans="1:7" ht="14.25" thickTop="1" thickBot="1" x14ac:dyDescent="0.25">
      <c r="A33" s="50"/>
      <c r="B33" s="11"/>
      <c r="C33" s="12"/>
      <c r="D33" s="12"/>
      <c r="E33" s="11"/>
      <c r="F33" s="1">
        <f t="shared" si="3"/>
        <v>0</v>
      </c>
      <c r="G33" s="24">
        <f t="shared" si="1"/>
        <v>0</v>
      </c>
    </row>
    <row r="34" spans="1:7" ht="14.25" thickTop="1" thickBot="1" x14ac:dyDescent="0.25">
      <c r="A34" s="50"/>
      <c r="B34" s="11"/>
      <c r="C34" s="12"/>
      <c r="D34" s="12"/>
      <c r="E34" s="11"/>
      <c r="F34" s="1">
        <f t="shared" si="3"/>
        <v>0</v>
      </c>
      <c r="G34" s="24">
        <f t="shared" si="1"/>
        <v>0</v>
      </c>
    </row>
    <row r="35" spans="1:7" ht="14.25" thickTop="1" thickBot="1" x14ac:dyDescent="0.25">
      <c r="A35" s="50"/>
      <c r="B35" s="11"/>
      <c r="C35" s="12"/>
      <c r="D35" s="12"/>
      <c r="E35" s="11"/>
      <c r="F35" s="1">
        <f t="shared" si="3"/>
        <v>0</v>
      </c>
      <c r="G35" s="24">
        <f t="shared" si="1"/>
        <v>0</v>
      </c>
    </row>
    <row r="36" spans="1:7" ht="14.25" thickTop="1" thickBot="1" x14ac:dyDescent="0.25">
      <c r="A36" s="50"/>
      <c r="B36" s="11"/>
      <c r="C36" s="12"/>
      <c r="D36" s="12"/>
      <c r="E36" s="11"/>
      <c r="F36" s="1">
        <f t="shared" si="3"/>
        <v>0</v>
      </c>
      <c r="G36" s="24">
        <f t="shared" si="1"/>
        <v>0</v>
      </c>
    </row>
    <row r="37" spans="1:7" ht="3.75" customHeight="1" thickTop="1" thickBot="1" x14ac:dyDescent="0.25">
      <c r="A37" s="37">
        <v>43855</v>
      </c>
      <c r="C37" s="13"/>
      <c r="D37" s="13"/>
      <c r="G37" s="24">
        <f t="shared" ref="G14:G37" si="5">IF(A37="",0,IF(AND(A37&lt;$J$18,A37&gt;$J$17),"ERROR",IF(AND(A37&gt;=$J$18,A37&lt;$J$19),(F37*$K$18),IF(AND(A37&gt;=$J$19,A37&lt;$J$20),(F37*$K$19),IF(AND(A37&gt;=$J$20,A37&lt;$J$21),(F37*$K$20),IF(AND(A37&gt;=$J$21,A37&lt;$J$22),(F37*$K$21),IF(AND(A37&gt;=$J$22,A37&lt;$J$23),(F37*$K$22),IF(AND(A37&gt;=$J$23,A37&lt;$J$24),(F37*$K$23),IF(AND(A37&gt;=$J$23,A37&lt;$J$25),(F37*$K$24),"PENDING")))))))))</f>
        <v>0</v>
      </c>
    </row>
    <row r="38" spans="1:7" ht="15" customHeight="1" thickTop="1" x14ac:dyDescent="0.2">
      <c r="A38" s="21" t="s">
        <v>20</v>
      </c>
      <c r="B38" s="21" t="s">
        <v>18</v>
      </c>
      <c r="C38" s="26" t="s">
        <v>19</v>
      </c>
      <c r="E38" s="17" t="s">
        <v>5</v>
      </c>
      <c r="F38" s="25">
        <f>SUM(F13:F36)</f>
        <v>0</v>
      </c>
      <c r="G38"/>
    </row>
    <row r="39" spans="1:7" ht="15" customHeight="1" x14ac:dyDescent="0.2">
      <c r="A39" s="21"/>
      <c r="B39" s="40" t="s">
        <v>27</v>
      </c>
      <c r="C39" s="27">
        <v>0.67</v>
      </c>
      <c r="E39" s="18"/>
      <c r="F39" s="2"/>
      <c r="G39"/>
    </row>
    <row r="40" spans="1:7" ht="15" customHeight="1" x14ac:dyDescent="0.2">
      <c r="A40"/>
      <c r="B40" s="40" t="s">
        <v>29</v>
      </c>
      <c r="C40" s="27">
        <v>0.7</v>
      </c>
      <c r="E40" s="17"/>
      <c r="F40" s="2"/>
      <c r="G40"/>
    </row>
    <row r="41" spans="1:7" ht="15" customHeight="1" thickBot="1" x14ac:dyDescent="0.25">
      <c r="A41" s="21"/>
      <c r="B41" s="40" t="s">
        <v>33</v>
      </c>
      <c r="C41" s="27">
        <v>0.72499999999999998</v>
      </c>
      <c r="E41" s="19" t="s">
        <v>6</v>
      </c>
      <c r="F41" s="3"/>
      <c r="G41" s="4">
        <f>SUM(G13:G40)</f>
        <v>0</v>
      </c>
    </row>
    <row r="42" spans="1:7" ht="13.5" thickTop="1" x14ac:dyDescent="0.2">
      <c r="B42" s="28"/>
      <c r="C42" s="29"/>
      <c r="E42" s="18"/>
      <c r="F42" s="2"/>
      <c r="G42"/>
    </row>
    <row r="43" spans="1:7" x14ac:dyDescent="0.2">
      <c r="C43" s="36"/>
    </row>
  </sheetData>
  <sheetProtection algorithmName="SHA-512" hashValue="PHcfcZoEXSfHNigMXdBj0gKnQy8vyvLoNrsdZ+5sStHvs1yR1+/4DS3hfJLKp4CVb3boOFQ8j2AVZdHPRkU8oQ==" saltValue="7Dl4rNx0Siugtqr6QwPi4A==" spinCount="100000" sheet="1" objects="1" scenarios="1"/>
  <mergeCells count="2">
    <mergeCell ref="B3:E3"/>
    <mergeCell ref="A4:F4"/>
  </mergeCells>
  <phoneticPr fontId="0" type="noConversion"/>
  <pageMargins left="0.39" right="0.23" top="0.22" bottom="0.26" header="0.17" footer="0.21"/>
  <pageSetup scale="95" orientation="landscape" r:id="rId1"/>
  <headerFooter differentFirst="1" alignWithMargins="0">
    <oddFooter>&amp;R&amp;6Revised   January 15, 2026</oddFooter>
    <firstFooter xml:space="preserve">&amp;R&amp;8 Revised: January 7, 2022
</first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>UTEP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Aguirre, Ana Gabriela</cp:lastModifiedBy>
  <cp:lastPrinted>2026-01-15T15:56:12Z</cp:lastPrinted>
  <dcterms:created xsi:type="dcterms:W3CDTF">2003-11-25T17:56:58Z</dcterms:created>
  <dcterms:modified xsi:type="dcterms:W3CDTF">2026-01-15T16:04:35Z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3649dc-6fee-4eb8-a128-734c3c842ea8_Enabled">
    <vt:lpwstr>true</vt:lpwstr>
  </property>
  <property fmtid="{D5CDD505-2E9C-101B-9397-08002B2CF9AE}" pid="3" name="MSIP_Label_b73649dc-6fee-4eb8-a128-734c3c842ea8_SetDate">
    <vt:lpwstr>2023-12-15T20:18:25Z</vt:lpwstr>
  </property>
  <property fmtid="{D5CDD505-2E9C-101B-9397-08002B2CF9AE}" pid="4" name="MSIP_Label_b73649dc-6fee-4eb8-a128-734c3c842ea8_Method">
    <vt:lpwstr>Standard</vt:lpwstr>
  </property>
  <property fmtid="{D5CDD505-2E9C-101B-9397-08002B2CF9AE}" pid="5" name="MSIP_Label_b73649dc-6fee-4eb8-a128-734c3c842ea8_Name">
    <vt:lpwstr>defa4170-0d19-0005-0004-bc88714345d2</vt:lpwstr>
  </property>
  <property fmtid="{D5CDD505-2E9C-101B-9397-08002B2CF9AE}" pid="6" name="MSIP_Label_b73649dc-6fee-4eb8-a128-734c3c842ea8_SiteId">
    <vt:lpwstr>857c21d2-1a16-43a4-90cf-d57f3fab9d2f</vt:lpwstr>
  </property>
  <property fmtid="{D5CDD505-2E9C-101B-9397-08002B2CF9AE}" pid="7" name="MSIP_Label_b73649dc-6fee-4eb8-a128-734c3c842ea8_ActionId">
    <vt:lpwstr>4d65c188-9f0b-418f-abee-897a6d23563b</vt:lpwstr>
  </property>
  <property fmtid="{D5CDD505-2E9C-101B-9397-08002B2CF9AE}" pid="8" name="MSIP_Label_b73649dc-6fee-4eb8-a128-734c3c842ea8_ContentBits">
    <vt:lpwstr>0</vt:lpwstr>
  </property>
</Properties>
</file>